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zyna.jazdzewska\Desktop\SPRZET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1" i="1"/>
  <c r="F11" i="1" s="1"/>
  <c r="G5" i="1" l="1"/>
  <c r="G6" i="1"/>
  <c r="G7" i="1"/>
  <c r="G8" i="1"/>
  <c r="G9" i="1"/>
  <c r="G4" i="1"/>
  <c r="F5" i="1" l="1"/>
  <c r="F6" i="1"/>
  <c r="F7" i="1"/>
  <c r="F8" i="1"/>
  <c r="F9" i="1"/>
  <c r="F4" i="1"/>
  <c r="G18" i="1"/>
</calcChain>
</file>

<file path=xl/sharedStrings.xml><?xml version="1.0" encoding="utf-8"?>
<sst xmlns="http://schemas.openxmlformats.org/spreadsheetml/2006/main" count="23" uniqueCount="23">
  <si>
    <t>GRUPA SPRZĘTU</t>
  </si>
  <si>
    <t>1. Sprzęt działający na zasadzie wymiany temperatury</t>
  </si>
  <si>
    <t>3. Lampy</t>
  </si>
  <si>
    <t>Opłata za daną grupę sprzętu (zł)</t>
  </si>
  <si>
    <t xml:space="preserve">Średnioroczna masa wprowadzonego sprzętu </t>
  </si>
  <si>
    <t>OPŁATA PRODUKTOWA ZA NIEOSIĄGNIĘCIE POZIOMU ZBIERANIA</t>
  </si>
  <si>
    <t>Stawka</t>
  </si>
  <si>
    <t>Poziom zbierania</t>
  </si>
  <si>
    <t>Współczynnik            (dla paneli)</t>
  </si>
  <si>
    <t>Masa wprowadzonego sprzętu [Mg]</t>
  </si>
  <si>
    <t xml:space="preserve">Masa zużytego sprzętu wytworzonego z paneli fotowoltaicznych </t>
  </si>
  <si>
    <t>ROK</t>
  </si>
  <si>
    <t xml:space="preserve">Masa sprzętu wprowadzonego          w 2025 r. </t>
  </si>
  <si>
    <t xml:space="preserve">Masa sprzętu wprowadzonego            w 2024 r. </t>
  </si>
  <si>
    <t xml:space="preserve">Masa sprzętu wprowadzonego             w 2023 r. </t>
  </si>
  <si>
    <t>Masa sprzętu wprowadzonego           w 2022 r.</t>
  </si>
  <si>
    <r>
      <rPr>
        <b/>
        <sz val="14"/>
        <color theme="1"/>
        <rFont val="Calibri"/>
        <family val="2"/>
        <charset val="238"/>
        <scheme val="minor"/>
      </rPr>
      <t>2. Ekrany, monitory i sprzęt zawierający ekrany</t>
    </r>
    <r>
      <rPr>
        <sz val="14"/>
        <color theme="1"/>
        <rFont val="Calibri"/>
        <family val="2"/>
        <charset val="238"/>
        <scheme val="minor"/>
      </rPr>
      <t> o powierzchni większej niż 100 cm2</t>
    </r>
  </si>
  <si>
    <r>
      <rPr>
        <b/>
        <sz val="14"/>
        <color theme="1"/>
        <rFont val="Calibri"/>
        <family val="2"/>
        <charset val="238"/>
        <scheme val="minor"/>
      </rPr>
      <t>4. Sprzęt wielkogabarytowy</t>
    </r>
    <r>
      <rPr>
        <sz val="14"/>
        <color theme="1"/>
        <rFont val="Calibri"/>
        <family val="2"/>
        <charset val="238"/>
        <scheme val="minor"/>
      </rPr>
      <t>, którego którykolwiek z zewnętrznych wymiarów przekracza 50 cm, w szczególności: urządzenia gospodarstwa domowego, sprzęt informatyczny i telekomunikacyjny, sprzęt konsumencki, oprawy oświetleniowe, sprzęt do odtwarzania dźwięku lub obrazu, sprzęt muzyczny, narzędzia elektryczne i elektroniczne, zabawki, sprzęt rekreacyjny i sportowy, wyroby medyczne, przyrządy stosowane do monitorowania i kontroli, automaty wydające, sprzęt do wytwarzania prądów elektrycznych. Niniejsza grupa nie obejmuje sprzętu ujętego w grupach sprzętu nr 1–3.</t>
    </r>
  </si>
  <si>
    <r>
      <t xml:space="preserve"> </t>
    </r>
    <r>
      <rPr>
        <b/>
        <sz val="14"/>
        <color theme="1"/>
        <rFont val="Calibri"/>
        <family val="2"/>
        <charset val="238"/>
        <scheme val="minor"/>
      </rPr>
      <t>5. Sprzęt małogabarytowy</t>
    </r>
    <r>
      <rPr>
        <sz val="14"/>
        <color theme="1"/>
        <rFont val="Calibri"/>
        <family val="2"/>
        <charset val="238"/>
        <scheme val="minor"/>
      </rPr>
      <t>, którego żaden z zewnętrznych wymiarów nie przekracza 50 cm, w szczególności: urządzenia gospodarstwa domowego, sprzęt konsumencki, oprawy oświetleniowe, sprzęt do odtwarzania dźwięku lub obrazu, sprzęt muzyczny, narzędzia elektryczne i elektroniczne, zabawki, sprzęt rekreacyjny i sportowy, wyroby medyczne, przyrządy stosowane do monitorowania i kontroli, automaty wydające, sprzęt do wytwarzania prądów elektrycznych. Niniejsza grupa nie obejmuje sprzętu ujętego w grupach sprzętu nr 1–3 i 6.</t>
    </r>
  </si>
  <si>
    <r>
      <rPr>
        <b/>
        <sz val="14"/>
        <color theme="1"/>
        <rFont val="Calibri"/>
        <family val="2"/>
        <charset val="238"/>
        <scheme val="minor"/>
      </rPr>
      <t>6. Małogabarytowy</t>
    </r>
    <r>
      <rPr>
        <sz val="14"/>
        <color theme="1"/>
        <rFont val="Calibri"/>
        <family val="2"/>
        <charset val="238"/>
        <scheme val="minor"/>
      </rPr>
      <t xml:space="preserve"> sprzęt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informatyczny i telekomunikacyjny, którego żaden z zewnętrznych wymiarów nie przekracza 50 cm.</t>
    </r>
  </si>
  <si>
    <t>Kalkulator opłaty produktowej za nieosiągnięcie wymaganego poziomu zbierania zużytego sprzętu elektrycznego i elektronicznego za 2025 r.</t>
  </si>
  <si>
    <r>
      <t xml:space="preserve">Panele fotowoltaiczne                                        </t>
    </r>
    <r>
      <rPr>
        <sz val="14"/>
        <color theme="1"/>
        <rFont val="Calibri"/>
        <family val="2"/>
        <charset val="238"/>
        <scheme val="minor"/>
      </rPr>
      <t>(w sprawozdaniu pozycja nr 7)</t>
    </r>
  </si>
  <si>
    <t>Masa paneli fotowoltaicznych wprowadzonych                                        w latach 2019-2025 [Mg]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</si>
</sst>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0"/>
    <numFmt numFmtId="167" formatCode="0.0000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/>
    <xf numFmtId="0" fontId="5" fillId="0" borderId="0" xfId="0" applyFont="1"/>
    <xf numFmtId="0" fontId="1" fillId="0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3" borderId="4" xfId="0" quotePrefix="1" applyNumberFormat="1" applyFont="1" applyFill="1" applyBorder="1" applyAlignment="1">
      <alignment horizontal="center" vertical="center"/>
    </xf>
    <xf numFmtId="2" fontId="1" fillId="3" borderId="14" xfId="0" quotePrefix="1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7" xfId="0" applyBorder="1"/>
    <xf numFmtId="0" fontId="1" fillId="0" borderId="16" xfId="0" applyFont="1" applyFill="1" applyBorder="1" applyAlignment="1">
      <alignment horizontal="center" vertical="center" wrapText="1"/>
    </xf>
    <xf numFmtId="166" fontId="7" fillId="2" borderId="5" xfId="0" applyNumberFormat="1" applyFont="1" applyFill="1" applyBorder="1" applyAlignment="1">
      <alignment horizontal="center" vertical="center" wrapText="1"/>
    </xf>
    <xf numFmtId="166" fontId="7" fillId="2" borderId="7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/>
    <xf numFmtId="0" fontId="4" fillId="4" borderId="6" xfId="0" applyFont="1" applyFill="1" applyBorder="1" applyAlignment="1"/>
    <xf numFmtId="0" fontId="4" fillId="4" borderId="12" xfId="0" applyFont="1" applyFill="1" applyBorder="1" applyAlignment="1"/>
    <xf numFmtId="2" fontId="1" fillId="4" borderId="8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2" fontId="1" fillId="4" borderId="6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167" fontId="4" fillId="0" borderId="19" xfId="0" applyNumberFormat="1" applyFont="1" applyFill="1" applyBorder="1" applyAlignment="1">
      <alignment horizontal="center" vertical="center" wrapText="1"/>
    </xf>
    <xf numFmtId="167" fontId="7" fillId="0" borderId="20" xfId="0" applyNumberFormat="1" applyFont="1" applyFill="1" applyBorder="1" applyAlignment="1">
      <alignment horizontal="center" vertical="center"/>
    </xf>
    <xf numFmtId="167" fontId="7" fillId="0" borderId="24" xfId="0" applyNumberFormat="1" applyFont="1" applyFill="1" applyBorder="1" applyAlignment="1">
      <alignment horizontal="center" vertical="center"/>
    </xf>
    <xf numFmtId="167" fontId="4" fillId="0" borderId="21" xfId="0" applyNumberFormat="1" applyFont="1" applyFill="1" applyBorder="1" applyAlignment="1">
      <alignment horizontal="center" vertical="center" wrapText="1"/>
    </xf>
    <xf numFmtId="167" fontId="7" fillId="0" borderId="22" xfId="0" applyNumberFormat="1" applyFont="1" applyFill="1" applyBorder="1" applyAlignment="1">
      <alignment horizontal="center" vertical="center"/>
    </xf>
    <xf numFmtId="167" fontId="7" fillId="0" borderId="25" xfId="0" applyNumberFormat="1" applyFont="1" applyFill="1" applyBorder="1" applyAlignment="1">
      <alignment horizontal="center" vertical="center"/>
    </xf>
    <xf numFmtId="167" fontId="4" fillId="0" borderId="19" xfId="0" applyNumberFormat="1" applyFont="1" applyFill="1" applyBorder="1" applyAlignment="1">
      <alignment horizontal="center" vertical="center"/>
    </xf>
    <xf numFmtId="167" fontId="4" fillId="0" borderId="2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10" zoomScale="68" zoomScaleNormal="68" workbookViewId="0">
      <selection activeCell="G10" sqref="G10:G17"/>
    </sheetView>
  </sheetViews>
  <sheetFormatPr defaultRowHeight="15" x14ac:dyDescent="0.25"/>
  <cols>
    <col min="1" max="1" width="48" customWidth="1"/>
    <col min="2" max="2" width="18.28515625" customWidth="1"/>
    <col min="3" max="3" width="18.42578125" customWidth="1"/>
    <col min="4" max="4" width="18.28515625" customWidth="1"/>
    <col min="5" max="5" width="18.42578125" customWidth="1"/>
    <col min="6" max="6" width="28.140625" customWidth="1"/>
    <col min="7" max="7" width="27.5703125" customWidth="1"/>
    <col min="8" max="8" width="18.42578125" customWidth="1"/>
    <col min="9" max="9" width="20.7109375" customWidth="1"/>
    <col min="10" max="10" width="18.140625" customWidth="1"/>
    <col min="11" max="12" width="9.140625" customWidth="1"/>
    <col min="13" max="13" width="19.140625" customWidth="1"/>
    <col min="14" max="14" width="19.7109375" customWidth="1"/>
    <col min="15" max="15" width="36" customWidth="1"/>
  </cols>
  <sheetData>
    <row r="1" spans="1:14" ht="49.5" customHeight="1" thickBot="1" x14ac:dyDescent="0.3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1"/>
    </row>
    <row r="2" spans="1:14" ht="47.25" customHeight="1" thickBot="1" x14ac:dyDescent="0.3">
      <c r="A2" s="50"/>
      <c r="B2" s="22" t="s">
        <v>9</v>
      </c>
      <c r="C2" s="23"/>
      <c r="D2" s="23"/>
      <c r="E2" s="23"/>
      <c r="F2" s="24"/>
      <c r="G2" s="19"/>
      <c r="H2" s="20"/>
      <c r="I2" s="20"/>
      <c r="J2" s="21"/>
      <c r="K2" s="3"/>
      <c r="L2" s="3"/>
    </row>
    <row r="3" spans="1:14" ht="57" customHeight="1" thickBot="1" x14ac:dyDescent="0.3">
      <c r="A3" s="38" t="s">
        <v>0</v>
      </c>
      <c r="B3" s="25" t="s">
        <v>12</v>
      </c>
      <c r="C3" s="25" t="s">
        <v>13</v>
      </c>
      <c r="D3" s="25" t="s">
        <v>14</v>
      </c>
      <c r="E3" s="25" t="s">
        <v>15</v>
      </c>
      <c r="F3" s="9" t="s">
        <v>4</v>
      </c>
      <c r="G3" s="11" t="s">
        <v>3</v>
      </c>
      <c r="H3" s="1" t="s">
        <v>6</v>
      </c>
      <c r="I3" s="2" t="s">
        <v>7</v>
      </c>
      <c r="J3" s="13"/>
      <c r="K3" s="4"/>
      <c r="L3" s="4"/>
    </row>
    <row r="4" spans="1:14" ht="38.25" thickBot="1" x14ac:dyDescent="0.3">
      <c r="A4" s="14" t="s">
        <v>1</v>
      </c>
      <c r="B4" s="69"/>
      <c r="C4" s="70"/>
      <c r="D4" s="70"/>
      <c r="E4" s="71"/>
      <c r="F4" s="40">
        <f>IF(B4=0,0,IF(SUM(C4:E4)&gt;0,SUM(C4:E4)/(IF(C4&gt;0,1,0)+IF(D4&gt;0,1,0)+IF(E4&gt;0,1,0)),B4))</f>
        <v>0</v>
      </c>
      <c r="G4" s="26">
        <f>IF(B4=0,0,IF(SUM(C4:E4)&gt;0,SUM(C4:E4)/(IF(C4&gt;0,1,0)+IF(D4&gt;0,1,0)+IF(E4&gt;0,1,0)),B4))*H4*I4*1000</f>
        <v>0</v>
      </c>
      <c r="H4" s="65">
        <v>1.8</v>
      </c>
      <c r="I4" s="66">
        <v>0.65</v>
      </c>
      <c r="J4" s="54"/>
      <c r="K4" s="5"/>
      <c r="L4" s="5"/>
      <c r="N4" s="8"/>
    </row>
    <row r="5" spans="1:14" ht="57" thickBot="1" x14ac:dyDescent="0.3">
      <c r="A5" s="15" t="s">
        <v>16</v>
      </c>
      <c r="B5" s="72"/>
      <c r="C5" s="73"/>
      <c r="D5" s="73"/>
      <c r="E5" s="74"/>
      <c r="F5" s="40">
        <f t="shared" ref="F5:F9" si="0">IF(B5=0,0,IF(SUM(C5:E5)&gt;0,SUM(C5:E5)/(IF(C5&gt;0,1,0)+IF(D5&gt;0,1,0)+IF(E5&gt;0,1,0)),B5))</f>
        <v>0</v>
      </c>
      <c r="G5" s="27">
        <f t="shared" ref="G5:G9" si="1">IF(B5=0,0,IF(SUM(C5:E5)&gt;0,SUM(C5:E5)/(IF(C5&gt;0,1,0)+IF(D5&gt;0,1,0)+IF(E5&gt;0,1,0)),B5))*H5*I5*1000</f>
        <v>0</v>
      </c>
      <c r="H5" s="65">
        <v>1.8</v>
      </c>
      <c r="I5" s="66">
        <v>0.65</v>
      </c>
      <c r="J5" s="54"/>
      <c r="K5" s="5"/>
      <c r="L5" s="5"/>
    </row>
    <row r="6" spans="1:14" ht="19.5" thickBot="1" x14ac:dyDescent="0.3">
      <c r="A6" s="16" t="s">
        <v>2</v>
      </c>
      <c r="B6" s="75"/>
      <c r="C6" s="70"/>
      <c r="D6" s="70"/>
      <c r="E6" s="71"/>
      <c r="F6" s="40">
        <f t="shared" si="0"/>
        <v>0</v>
      </c>
      <c r="G6" s="26">
        <f t="shared" si="1"/>
        <v>0</v>
      </c>
      <c r="H6" s="65">
        <v>7.5</v>
      </c>
      <c r="I6" s="66">
        <v>0.65</v>
      </c>
      <c r="J6" s="55"/>
      <c r="K6" s="5"/>
      <c r="L6" s="5"/>
    </row>
    <row r="7" spans="1:14" ht="319.5" thickBot="1" x14ac:dyDescent="0.3">
      <c r="A7" s="15" t="s">
        <v>17</v>
      </c>
      <c r="B7" s="69"/>
      <c r="C7" s="70"/>
      <c r="D7" s="70"/>
      <c r="E7" s="71"/>
      <c r="F7" s="40">
        <f t="shared" si="0"/>
        <v>0</v>
      </c>
      <c r="G7" s="26">
        <f t="shared" si="1"/>
        <v>0</v>
      </c>
      <c r="H7" s="65">
        <v>1.8</v>
      </c>
      <c r="I7" s="66">
        <v>0.65</v>
      </c>
      <c r="J7" s="54"/>
      <c r="K7" s="5"/>
      <c r="L7" s="5"/>
    </row>
    <row r="8" spans="1:14" ht="282" thickBot="1" x14ac:dyDescent="0.3">
      <c r="A8" s="39" t="s">
        <v>18</v>
      </c>
      <c r="B8" s="72"/>
      <c r="C8" s="73"/>
      <c r="D8" s="73"/>
      <c r="E8" s="74"/>
      <c r="F8" s="40">
        <f t="shared" si="0"/>
        <v>0</v>
      </c>
      <c r="G8" s="27">
        <f t="shared" si="1"/>
        <v>0</v>
      </c>
      <c r="H8" s="67">
        <v>1.8</v>
      </c>
      <c r="I8" s="68">
        <v>0.65</v>
      </c>
      <c r="J8" s="56"/>
      <c r="K8" s="5"/>
      <c r="L8" s="5"/>
      <c r="M8" s="6"/>
    </row>
    <row r="9" spans="1:14" ht="75.75" thickBot="1" x14ac:dyDescent="0.3">
      <c r="A9" s="17" t="s">
        <v>19</v>
      </c>
      <c r="B9" s="76"/>
      <c r="C9" s="70"/>
      <c r="D9" s="70"/>
      <c r="E9" s="71"/>
      <c r="F9" s="40">
        <f t="shared" si="0"/>
        <v>0</v>
      </c>
      <c r="G9" s="26">
        <f t="shared" si="1"/>
        <v>0</v>
      </c>
      <c r="H9" s="65">
        <v>1.8</v>
      </c>
      <c r="I9" s="66">
        <v>0.65</v>
      </c>
      <c r="J9" s="54"/>
      <c r="K9" s="5"/>
      <c r="L9" s="5"/>
    </row>
    <row r="10" spans="1:14" ht="60" customHeight="1" thickBot="1" x14ac:dyDescent="0.3">
      <c r="A10" s="18" t="s">
        <v>21</v>
      </c>
      <c r="B10" s="41" t="s">
        <v>22</v>
      </c>
      <c r="C10" s="42"/>
      <c r="D10" s="42"/>
      <c r="E10" s="43"/>
      <c r="F10" s="44" t="s">
        <v>10</v>
      </c>
      <c r="G10" s="28">
        <f>F11*H10*I10*1000</f>
        <v>0</v>
      </c>
      <c r="H10" s="57">
        <v>1.8</v>
      </c>
      <c r="I10" s="58">
        <v>0.85</v>
      </c>
      <c r="J10" s="10" t="s">
        <v>8</v>
      </c>
      <c r="K10" s="5"/>
      <c r="L10" s="5"/>
    </row>
    <row r="11" spans="1:14" ht="30" customHeight="1" thickBot="1" x14ac:dyDescent="0.3">
      <c r="A11" s="7"/>
      <c r="B11" s="45" t="s">
        <v>11</v>
      </c>
      <c r="C11" s="13">
        <v>2019</v>
      </c>
      <c r="D11" s="51"/>
      <c r="E11" s="34">
        <f>SUM(D11:D17)</f>
        <v>0</v>
      </c>
      <c r="F11" s="52">
        <f>E11*J11</f>
        <v>0</v>
      </c>
      <c r="G11" s="29"/>
      <c r="H11" s="59"/>
      <c r="I11" s="60"/>
      <c r="J11" s="61">
        <v>2E-3</v>
      </c>
      <c r="K11" s="5"/>
      <c r="L11" s="5"/>
    </row>
    <row r="12" spans="1:14" ht="30" customHeight="1" thickBot="1" x14ac:dyDescent="0.3">
      <c r="A12" s="7"/>
      <c r="B12" s="46"/>
      <c r="C12" s="12">
        <v>2020</v>
      </c>
      <c r="D12" s="36"/>
      <c r="E12" s="35"/>
      <c r="F12" s="53"/>
      <c r="G12" s="29"/>
      <c r="H12" s="59"/>
      <c r="I12" s="60"/>
      <c r="J12" s="61"/>
      <c r="K12" s="5"/>
      <c r="L12" s="5"/>
    </row>
    <row r="13" spans="1:14" ht="32.25" customHeight="1" thickBot="1" x14ac:dyDescent="0.3">
      <c r="A13" s="7"/>
      <c r="B13" s="46"/>
      <c r="C13" s="12">
        <v>2021</v>
      </c>
      <c r="D13" s="36"/>
      <c r="E13" s="35"/>
      <c r="F13" s="53"/>
      <c r="G13" s="29"/>
      <c r="H13" s="59"/>
      <c r="I13" s="60"/>
      <c r="J13" s="61"/>
      <c r="K13" s="5"/>
      <c r="L13" s="5"/>
    </row>
    <row r="14" spans="1:14" ht="32.25" customHeight="1" thickBot="1" x14ac:dyDescent="0.3">
      <c r="A14" s="7"/>
      <c r="B14" s="46"/>
      <c r="C14" s="12">
        <v>2022</v>
      </c>
      <c r="D14" s="36"/>
      <c r="E14" s="35"/>
      <c r="F14" s="53"/>
      <c r="G14" s="29"/>
      <c r="H14" s="59"/>
      <c r="I14" s="60"/>
      <c r="J14" s="61"/>
      <c r="K14" s="5"/>
      <c r="L14" s="5"/>
    </row>
    <row r="15" spans="1:14" ht="29.25" customHeight="1" thickBot="1" x14ac:dyDescent="0.3">
      <c r="A15" s="7"/>
      <c r="B15" s="46"/>
      <c r="C15" s="12">
        <v>2023</v>
      </c>
      <c r="D15" s="36"/>
      <c r="E15" s="35"/>
      <c r="F15" s="53"/>
      <c r="G15" s="29"/>
      <c r="H15" s="59"/>
      <c r="I15" s="60"/>
      <c r="J15" s="61"/>
      <c r="K15" s="5"/>
      <c r="L15" s="5"/>
    </row>
    <row r="16" spans="1:14" ht="30" customHeight="1" thickBot="1" x14ac:dyDescent="0.3">
      <c r="A16" s="7"/>
      <c r="B16" s="46"/>
      <c r="C16" s="12">
        <v>2024</v>
      </c>
      <c r="D16" s="36"/>
      <c r="E16" s="35"/>
      <c r="F16" s="53"/>
      <c r="G16" s="29"/>
      <c r="H16" s="59"/>
      <c r="I16" s="60"/>
      <c r="J16" s="61"/>
      <c r="K16" s="5"/>
      <c r="L16" s="5"/>
    </row>
    <row r="17" spans="1:12" ht="34.5" customHeight="1" thickBot="1" x14ac:dyDescent="0.3">
      <c r="A17" s="7"/>
      <c r="B17" s="46"/>
      <c r="C17" s="12">
        <v>2025</v>
      </c>
      <c r="D17" s="37"/>
      <c r="E17" s="35"/>
      <c r="F17" s="53"/>
      <c r="G17" s="30"/>
      <c r="H17" s="62"/>
      <c r="I17" s="63"/>
      <c r="J17" s="64"/>
      <c r="K17" s="5"/>
      <c r="L17" s="5"/>
    </row>
    <row r="18" spans="1:12" ht="33.75" customHeight="1" thickBot="1" x14ac:dyDescent="0.3">
      <c r="A18" s="47" t="s">
        <v>5</v>
      </c>
      <c r="B18" s="48"/>
      <c r="C18" s="48"/>
      <c r="D18" s="48"/>
      <c r="E18" s="48"/>
      <c r="F18" s="49"/>
      <c r="G18" s="31">
        <f>SUM(G4:G17)</f>
        <v>0</v>
      </c>
      <c r="H18" s="32"/>
      <c r="I18" s="32"/>
      <c r="J18" s="33"/>
    </row>
  </sheetData>
  <mergeCells count="13">
    <mergeCell ref="G18:J18"/>
    <mergeCell ref="B10:E10"/>
    <mergeCell ref="B11:B17"/>
    <mergeCell ref="B2:F2"/>
    <mergeCell ref="E11:E17"/>
    <mergeCell ref="A1:J1"/>
    <mergeCell ref="G2:J2"/>
    <mergeCell ref="J11:J17"/>
    <mergeCell ref="A18:F18"/>
    <mergeCell ref="F11:F17"/>
    <mergeCell ref="G10:G17"/>
    <mergeCell ref="H10:H17"/>
    <mergeCell ref="I10:I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Jazdzewska Katarzyna</dc:creator>
  <cp:lastModifiedBy>Jazdzewska Katarzyna</cp:lastModifiedBy>
  <cp:lastPrinted>2024-01-30T08:09:52Z</cp:lastPrinted>
  <dcterms:created xsi:type="dcterms:W3CDTF">2023-01-30T06:39:35Z</dcterms:created>
  <dcterms:modified xsi:type="dcterms:W3CDTF">2026-01-08T11:37:04Z</dcterms:modified>
</cp:coreProperties>
</file>