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 tabRatio="720"/>
  </bookViews>
  <sheets>
    <sheet name="pomoc  DE MINIMIS " sheetId="9" r:id="rId1"/>
  </sheets>
  <definedNames>
    <definedName name="_xlnm.Print_Area" localSheetId="0">'pomoc  DE MINIMIS '!$A$1:$E$17</definedName>
  </definedNames>
  <calcPr calcId="162913"/>
</workbook>
</file>

<file path=xl/calcChain.xml><?xml version="1.0" encoding="utf-8"?>
<calcChain xmlns="http://schemas.openxmlformats.org/spreadsheetml/2006/main">
  <c r="I14" i="9" l="1"/>
  <c r="D7" i="9" l="1"/>
  <c r="I7" i="9" s="1"/>
  <c r="D8" i="9"/>
  <c r="I8" i="9" s="1"/>
  <c r="D9" i="9"/>
  <c r="I9" i="9" s="1"/>
  <c r="D10" i="9"/>
  <c r="I10" i="9" s="1"/>
  <c r="D11" i="9"/>
  <c r="I11" i="9" s="1"/>
  <c r="D12" i="9"/>
  <c r="I12" i="9" s="1"/>
  <c r="D13" i="9"/>
  <c r="G13" i="9" s="1"/>
  <c r="D6" i="9"/>
  <c r="I6" i="9" s="1"/>
  <c r="E13" i="9" l="1"/>
  <c r="G12" i="9"/>
  <c r="J11" i="9"/>
  <c r="E11" i="9" s="1"/>
  <c r="G11" i="9"/>
  <c r="J10" i="9"/>
  <c r="E10" i="9" s="1"/>
  <c r="J9" i="9"/>
  <c r="E9" i="9" s="1"/>
  <c r="G9" i="9"/>
  <c r="J8" i="9"/>
  <c r="E8" i="9" s="1"/>
  <c r="G7" i="9"/>
  <c r="J6" i="9"/>
  <c r="E6" i="9" s="1"/>
  <c r="G8" i="9" l="1"/>
  <c r="J7" i="9"/>
  <c r="E7" i="9" s="1"/>
  <c r="J12" i="9"/>
  <c r="E12" i="9" s="1"/>
  <c r="G6" i="9"/>
  <c r="G10" i="9"/>
  <c r="G14" i="9" l="1"/>
  <c r="J14" i="9" l="1"/>
  <c r="E5" i="9" s="1"/>
  <c r="E14" i="9" s="1"/>
</calcChain>
</file>

<file path=xl/sharedStrings.xml><?xml version="1.0" encoding="utf-8"?>
<sst xmlns="http://schemas.openxmlformats.org/spreadsheetml/2006/main" count="25" uniqueCount="25">
  <si>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</si>
  <si>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</si>
  <si>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</si>
  <si>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</si>
  <si>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</si>
  <si>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</si>
  <si>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</si>
  <si>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 xml:space="preserve"> -</t>
  </si>
  <si>
    <t>opłata produktowa</t>
  </si>
  <si>
    <t>wielomateriałowe</t>
  </si>
  <si>
    <t>Kalkulator pomocy DE MINIMIS</t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</si>
  <si>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</si>
  <si>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</si>
  <si>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Lp.</t>
  </si>
  <si>
    <t>wymagany
 poziom recyklingu w %</t>
  </si>
  <si>
    <t>Rodzaj opakowań</t>
  </si>
  <si>
    <t>maksymalna stawka opłaty produktowej 
w zł za 1 kg</t>
  </si>
  <si>
    <t>masa*stwaka</t>
  </si>
  <si>
    <t>UWAGA</t>
  </si>
  <si>
    <t xml:space="preserve">Recykling ogółem </t>
  </si>
  <si>
    <t>masa opakowań 
w Mg (tony)</t>
  </si>
  <si>
    <t>masa opakowań 
w kg</t>
  </si>
  <si>
    <t xml:space="preserve">Łączna opłata produktowa </t>
  </si>
  <si>
    <t xml:space="preserve">metale żelazne </t>
  </si>
  <si>
    <r>
      <rPr>
        <b/>
        <sz val="11"/>
        <color theme="1"/>
        <rFont val="Calibri"/>
        <family val="2"/>
        <charset val="238"/>
        <scheme val="minor"/>
      </rPr>
      <t xml:space="preserve">WARUNKI PRZYZNANIA PODMIOTOWI POMOCY DE MINIMIS
</t>
    </r>
    <r>
      <rPr>
        <sz val="11"/>
        <color theme="1"/>
        <rFont val="Calibri"/>
        <family val="2"/>
        <scheme val="minor"/>
      </rPr>
      <t xml:space="preserve">Przedsiębiorca w danym roku kalendarzowym wprowadził do obrotu produkty
w opakowaniach o łącznej masie opakowań </t>
    </r>
    <r>
      <rPr>
        <b/>
        <sz val="11"/>
        <color theme="1"/>
        <rFont val="Calibri"/>
        <family val="2"/>
        <charset val="238"/>
        <scheme val="minor"/>
      </rPr>
      <t>nieprzekraczającej  1 Mg (tony)</t>
    </r>
    <r>
      <rPr>
        <sz val="11"/>
        <color theme="1"/>
        <rFont val="Calibri"/>
        <family val="2"/>
        <scheme val="minor"/>
      </rPr>
      <t>. Do tabeli nalezy wpisać masy wprowadzone w roku, którego dotyczy sprawozdanie.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</si>
</sst>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/>
    <xf numFmtId="164" fontId="0" fillId="2" borderId="6" xfId="1" applyFont="1" applyFill="1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20" fillId="0" borderId="12" xfId="0" applyNumberFormat="1" applyFont="1" applyBorder="1" applyAlignment="1">
      <alignment vertical="center" wrapText="1"/>
    </xf>
    <xf numFmtId="164" fontId="21" fillId="6" borderId="7" xfId="0" applyNumberFormat="1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4" fontId="0" fillId="0" borderId="12" xfId="0" applyNumberFormat="1" applyBorder="1"/>
    <xf numFmtId="164" fontId="0" fillId="0" borderId="17" xfId="0" applyNumberFormat="1" applyBorder="1"/>
    <xf numFmtId="0" fontId="2" fillId="5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zoomScaleNormal="100" zoomScaleSheetLayoutView="100" workbookViewId="0">
      <selection activeCell="Q4" sqref="Q4"/>
    </sheetView>
  </sheetViews>
  <sheetFormatPr defaultRowHeight="15" x14ac:dyDescent="0.25"/>
  <cols>
    <col min="1" max="1" width="3.140625" bestFit="1" customWidth="1"/>
    <col min="2" max="2" width="45.5703125" bestFit="1" customWidth="1"/>
    <col min="3" max="3" width="12.42578125" customWidth="1"/>
    <col min="4" max="4" width="13.7109375" hidden="1" customWidth="1"/>
    <col min="5" max="5" width="20.140625" customWidth="1"/>
    <col min="6" max="6" width="13.42578125" hidden="1" customWidth="1"/>
    <col min="7" max="7" width="12.85546875" hidden="1" customWidth="1"/>
    <col min="8" max="8" width="15" hidden="1" customWidth="1"/>
    <col min="9" max="9" width="9.28515625" hidden="1" customWidth="1"/>
    <col min="10" max="10" width="11.7109375" hidden="1" customWidth="1"/>
    <col min="11" max="11" width="15.140625" customWidth="1"/>
  </cols>
  <sheetData>
    <row r="1" spans="1:10" ht="51.75" customHeight="1" thickBot="1" x14ac:dyDescent="0.3">
      <c r="A1" s="34" t="s">
        <v>10</v>
      </c>
      <c r="B1" s="35"/>
      <c r="C1" s="35"/>
      <c r="D1" s="35"/>
      <c r="E1" s="36"/>
      <c r="F1" s="17"/>
      <c r="G1" s="17"/>
      <c r="H1" s="17"/>
      <c r="I1" s="17"/>
      <c r="J1" s="17"/>
    </row>
    <row r="2" spans="1:10" ht="62.25" customHeight="1" thickBot="1" x14ac:dyDescent="0.3">
      <c r="A2" s="37" t="s">
        <v>12</v>
      </c>
      <c r="B2" s="38"/>
      <c r="C2" s="38"/>
      <c r="D2" s="38"/>
      <c r="E2" s="39"/>
      <c r="F2" s="40" t="s">
        <v>11</v>
      </c>
      <c r="G2" s="40"/>
      <c r="H2" s="41"/>
      <c r="I2" s="41"/>
      <c r="J2" s="41"/>
    </row>
    <row r="3" spans="1:10" s="12" customFormat="1" ht="16.5" customHeight="1" x14ac:dyDescent="0.2">
      <c r="A3" s="42" t="s">
        <v>13</v>
      </c>
      <c r="B3" s="44" t="s">
        <v>15</v>
      </c>
      <c r="C3" s="46" t="s">
        <v>20</v>
      </c>
      <c r="D3" s="46" t="s">
        <v>21</v>
      </c>
      <c r="E3" s="47" t="s">
        <v>8</v>
      </c>
      <c r="F3" s="48" t="s">
        <v>16</v>
      </c>
      <c r="G3" s="50" t="s">
        <v>17</v>
      </c>
      <c r="H3" s="51" t="s">
        <v>14</v>
      </c>
      <c r="I3" s="52"/>
      <c r="J3" s="52"/>
    </row>
    <row r="4" spans="1:10" s="12" customFormat="1" ht="35.25" customHeight="1" x14ac:dyDescent="0.2">
      <c r="A4" s="43"/>
      <c r="B4" s="45"/>
      <c r="C4" s="46"/>
      <c r="D4" s="46"/>
      <c r="E4" s="47"/>
      <c r="F4" s="49"/>
      <c r="G4" s="51"/>
      <c r="H4" s="46"/>
      <c r="I4" s="53" t="s">
        <v>6</v>
      </c>
      <c r="J4" s="53"/>
    </row>
    <row r="5" spans="1:10" s="12" customFormat="1" ht="35.25" customHeight="1" x14ac:dyDescent="0.2">
      <c r="A5" s="60" t="s">
        <v>19</v>
      </c>
      <c r="B5" s="61"/>
      <c r="C5" s="61"/>
      <c r="D5" s="61"/>
      <c r="E5" s="19">
        <f>J14</f>
        <v>0</v>
      </c>
      <c r="F5" s="21"/>
      <c r="G5" s="22"/>
      <c r="H5" s="23"/>
      <c r="I5" s="24"/>
      <c r="J5" s="24"/>
    </row>
    <row r="6" spans="1:10" ht="30" customHeight="1" x14ac:dyDescent="0.25">
      <c r="A6" s="3">
        <v>1</v>
      </c>
      <c r="B6" s="7" t="s">
        <v>0</v>
      </c>
      <c r="C6" s="27"/>
      <c r="D6" s="28">
        <f>C6*1000</f>
        <v>0</v>
      </c>
      <c r="E6" s="25">
        <f>J6</f>
        <v>0</v>
      </c>
      <c r="F6" s="62">
        <v>4.5</v>
      </c>
      <c r="G6" s="14">
        <f t="shared" ref="G6:G13" si="0">PRODUCT(D6,4.5)</f>
        <v>0</v>
      </c>
      <c r="H6" s="32">
        <v>50</v>
      </c>
      <c r="I6" s="31">
        <f t="shared" ref="I6:I12" si="1">PRODUCT(D6,H6,0.01,4.5)</f>
        <v>0</v>
      </c>
      <c r="J6" s="31">
        <f t="shared" ref="J6:J11" si="2">ROUND(I6,2)</f>
        <v>0</v>
      </c>
    </row>
    <row r="7" spans="1:10" ht="30" customHeight="1" x14ac:dyDescent="0.25">
      <c r="A7" s="4">
        <v>2</v>
      </c>
      <c r="B7" s="7" t="s">
        <v>1</v>
      </c>
      <c r="C7" s="27"/>
      <c r="D7" s="28">
        <f t="shared" ref="D7:D13" si="3">C7*1000</f>
        <v>0</v>
      </c>
      <c r="E7" s="25">
        <f t="shared" ref="E7:E13" si="4">J7</f>
        <v>0</v>
      </c>
      <c r="F7" s="62"/>
      <c r="G7" s="14">
        <f t="shared" si="0"/>
        <v>0</v>
      </c>
      <c r="H7" s="32">
        <v>51</v>
      </c>
      <c r="I7" s="31">
        <f t="shared" si="1"/>
        <v>0</v>
      </c>
      <c r="J7" s="31">
        <f t="shared" si="2"/>
        <v>0</v>
      </c>
    </row>
    <row r="8" spans="1:10" ht="30" customHeight="1" x14ac:dyDescent="0.25">
      <c r="A8" s="4">
        <v>3</v>
      </c>
      <c r="B8" s="7" t="s">
        <v>23</v>
      </c>
      <c r="C8" s="27"/>
      <c r="D8" s="28">
        <f t="shared" si="3"/>
        <v>0</v>
      </c>
      <c r="E8" s="25">
        <f t="shared" si="4"/>
        <v>0</v>
      </c>
      <c r="F8" s="62"/>
      <c r="G8" s="14">
        <f t="shared" si="0"/>
        <v>0</v>
      </c>
      <c r="H8" s="32">
        <v>70</v>
      </c>
      <c r="I8" s="31">
        <f t="shared" si="1"/>
        <v>0</v>
      </c>
      <c r="J8" s="31">
        <f t="shared" si="2"/>
        <v>0</v>
      </c>
    </row>
    <row r="9" spans="1:10" ht="30" customHeight="1" x14ac:dyDescent="0.25">
      <c r="A9" s="4">
        <v>4</v>
      </c>
      <c r="B9" s="7" t="s">
        <v>2</v>
      </c>
      <c r="C9" s="27"/>
      <c r="D9" s="28">
        <f t="shared" si="3"/>
        <v>0</v>
      </c>
      <c r="E9" s="25">
        <f t="shared" si="4"/>
        <v>0</v>
      </c>
      <c r="F9" s="62"/>
      <c r="G9" s="14">
        <f t="shared" si="0"/>
        <v>0</v>
      </c>
      <c r="H9" s="32">
        <v>75</v>
      </c>
      <c r="I9" s="31">
        <f t="shared" si="1"/>
        <v>0</v>
      </c>
      <c r="J9" s="31">
        <f t="shared" si="2"/>
        <v>0</v>
      </c>
    </row>
    <row r="10" spans="1:10" ht="30" customHeight="1" x14ac:dyDescent="0.25">
      <c r="A10" s="4">
        <v>5</v>
      </c>
      <c r="B10" s="7" t="s">
        <v>3</v>
      </c>
      <c r="C10" s="27"/>
      <c r="D10" s="28">
        <f t="shared" si="3"/>
        <v>0</v>
      </c>
      <c r="E10" s="25">
        <f t="shared" si="4"/>
        <v>0</v>
      </c>
      <c r="F10" s="62"/>
      <c r="G10" s="14">
        <f t="shared" si="0"/>
        <v>0</v>
      </c>
      <c r="H10" s="32">
        <v>70</v>
      </c>
      <c r="I10" s="31">
        <f t="shared" si="1"/>
        <v>0</v>
      </c>
      <c r="J10" s="31">
        <f t="shared" si="2"/>
        <v>0</v>
      </c>
    </row>
    <row r="11" spans="1:10" ht="30" customHeight="1" x14ac:dyDescent="0.25">
      <c r="A11" s="4">
        <v>6</v>
      </c>
      <c r="B11" s="7" t="s">
        <v>4</v>
      </c>
      <c r="C11" s="27"/>
      <c r="D11" s="28">
        <f t="shared" si="3"/>
        <v>0</v>
      </c>
      <c r="E11" s="25">
        <f t="shared" si="4"/>
        <v>0</v>
      </c>
      <c r="F11" s="62"/>
      <c r="G11" s="14">
        <f t="shared" si="0"/>
        <v>0</v>
      </c>
      <c r="H11" s="32">
        <v>25</v>
      </c>
      <c r="I11" s="31">
        <f t="shared" si="1"/>
        <v>0</v>
      </c>
      <c r="J11" s="31">
        <f t="shared" si="2"/>
        <v>0</v>
      </c>
    </row>
    <row r="12" spans="1:10" ht="30" customHeight="1" x14ac:dyDescent="0.25">
      <c r="A12" s="5">
        <v>7</v>
      </c>
      <c r="B12" s="8" t="s">
        <v>9</v>
      </c>
      <c r="C12" s="27"/>
      <c r="D12" s="28">
        <f t="shared" si="3"/>
        <v>0</v>
      </c>
      <c r="E12" s="25">
        <f>J12</f>
        <v>0</v>
      </c>
      <c r="F12" s="62"/>
      <c r="G12" s="14">
        <f t="shared" si="0"/>
        <v>0</v>
      </c>
      <c r="H12" s="33">
        <v>65</v>
      </c>
      <c r="I12" s="31">
        <f t="shared" si="1"/>
        <v>0</v>
      </c>
      <c r="J12" s="31">
        <f>ROUND(I12,2)</f>
        <v>0</v>
      </c>
    </row>
    <row r="13" spans="1:10" ht="30" customHeight="1" thickBot="1" x14ac:dyDescent="0.3">
      <c r="A13" s="6">
        <v>8</v>
      </c>
      <c r="B13" s="9" t="s">
        <v>5</v>
      </c>
      <c r="C13" s="27"/>
      <c r="D13" s="28">
        <f t="shared" si="3"/>
        <v>0</v>
      </c>
      <c r="E13" s="26">
        <f t="shared" si="4"/>
        <v>0</v>
      </c>
      <c r="F13" s="63"/>
      <c r="G13" s="15">
        <f t="shared" si="0"/>
        <v>0</v>
      </c>
      <c r="H13" s="10">
        <v>0</v>
      </c>
      <c r="I13" s="29" t="s">
        <v>7</v>
      </c>
      <c r="J13" s="16">
        <v>0</v>
      </c>
    </row>
    <row r="14" spans="1:10" s="2" customFormat="1" ht="30" customHeight="1" thickBot="1" x14ac:dyDescent="0.3">
      <c r="A14" s="54" t="s">
        <v>22</v>
      </c>
      <c r="B14" s="55"/>
      <c r="C14" s="55"/>
      <c r="D14" s="55"/>
      <c r="E14" s="20">
        <f>E5+E6+E7+E8+E9+E10+E11+E12+E13</f>
        <v>0</v>
      </c>
      <c r="F14" s="18"/>
      <c r="G14" s="30">
        <f>G6+G7+G8+G9+G10+G11+G13</f>
        <v>0</v>
      </c>
      <c r="H14" s="11">
        <v>65</v>
      </c>
      <c r="I14" s="13">
        <f>PRODUCT(G14,0.65)</f>
        <v>0</v>
      </c>
      <c r="J14" s="13">
        <f>ROUND(I14,2)</f>
        <v>0</v>
      </c>
    </row>
    <row r="15" spans="1:10" ht="15.75" thickBot="1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0" ht="46.5" customHeight="1" x14ac:dyDescent="0.25">
      <c r="A16" s="56" t="s">
        <v>18</v>
      </c>
      <c r="B16" s="57"/>
      <c r="C16" s="57"/>
      <c r="D16" s="57"/>
      <c r="E16" s="58"/>
    </row>
    <row r="17" spans="1:10" ht="62.25" customHeight="1" x14ac:dyDescent="0.25">
      <c r="A17" s="64" t="s">
        <v>24</v>
      </c>
      <c r="B17" s="59"/>
      <c r="C17" s="59"/>
      <c r="D17" s="59"/>
      <c r="E17" s="59"/>
      <c r="F17" s="1"/>
      <c r="G17" s="1"/>
      <c r="H17" s="1"/>
      <c r="I17" s="1"/>
      <c r="J17" s="1"/>
    </row>
  </sheetData>
  <protectedRanges>
    <protectedRange sqref="C6:C13" name="Rozstęp1"/>
  </protectedRanges>
  <mergeCells count="18">
    <mergeCell ref="A14:D14"/>
    <mergeCell ref="A16:E16"/>
    <mergeCell ref="A17:E17"/>
    <mergeCell ref="A5:D5"/>
    <mergeCell ref="F6:F13"/>
    <mergeCell ref="A1:E1"/>
    <mergeCell ref="A2:E2"/>
    <mergeCell ref="F2:J2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pomoc  DE MINIMIS </vt:lpstr>
      <vt:lpstr>'pomoc  DE MINIMIS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2026-01-07T08:55:16Z</dcterms:modified>
</cp:coreProperties>
</file>