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ina.grams\Desktop\załączniki opakowania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8" i="1" s="1"/>
  <c r="F14" i="1"/>
  <c r="F13" i="1"/>
  <c r="F12" i="1"/>
  <c r="F11" i="1"/>
  <c r="F10" i="1"/>
  <c r="F9" i="1"/>
  <c r="F8" i="1"/>
  <c r="F15" i="1" l="1"/>
  <c r="E18" i="1"/>
  <c r="F18" i="1" s="1"/>
  <c r="D17" i="1"/>
  <c r="E17" i="1" l="1"/>
  <c r="F17" i="1" s="1"/>
  <c r="F19" i="1" s="1"/>
  <c r="F20" i="1" s="1"/>
  <c r="F21" i="1" s="1"/>
</calcChain>
</file>

<file path=xl/sharedStrings.xml><?xml version="1.0" encoding="utf-8"?>
<sst xmlns="http://schemas.openxmlformats.org/spreadsheetml/2006/main" count="26" uniqueCount="25">
  <si>
    <t>Poz.</t>
  </si>
  <si>
    <t>Rodzaj opakowania</t>
  </si>
  <si>
    <t>Stawka za 1 kg
(zł)</t>
  </si>
  <si>
    <t>Poziom recyklingu
 (%)</t>
  </si>
  <si>
    <t>Masa opakowań
 (kg)</t>
  </si>
  <si>
    <t>Kwota do zapłaty 
(zł)</t>
  </si>
  <si>
    <t>Pozostałe opakowania</t>
  </si>
  <si>
    <t>Razem</t>
  </si>
  <si>
    <t>Obowiązek</t>
  </si>
  <si>
    <t>Poziom 
(%)</t>
  </si>
  <si>
    <t>Łączna masa opakowań
(kg)</t>
  </si>
  <si>
    <t>Masa odzyskana (kg)</t>
  </si>
  <si>
    <t>Kwota do zapłaty
 (zł)</t>
  </si>
  <si>
    <t>Odzysk</t>
  </si>
  <si>
    <t>Recykling ogółem</t>
  </si>
  <si>
    <t xml:space="preserve">Razem </t>
  </si>
  <si>
    <t>Łączna kwota do zapłaty</t>
  </si>
  <si>
    <r>
      <rPr>
        <b/>
        <sz val="10"/>
        <color theme="1"/>
        <rFont val="Arial"/>
        <family val="2"/>
        <charset val="238"/>
      </rPr>
      <t>Opakowania z tworzyw sztucznych</t>
    </r>
    <r>
      <rPr>
        <sz val="10"/>
        <color theme="1"/>
        <rFont val="Arial"/>
        <family val="2"/>
        <charset val="238"/>
      </rPr>
      <t xml:space="preserve"> (np. folia strecht, folia bąbelkowa)</t>
    </r>
  </si>
  <si>
    <r>
      <rPr>
        <b/>
        <sz val="10"/>
        <color theme="1"/>
        <rFont val="Arial"/>
        <family val="2"/>
        <charset val="238"/>
      </rPr>
      <t>Opakowania z aluminium</t>
    </r>
    <r>
      <rPr>
        <sz val="10"/>
        <color theme="1"/>
        <rFont val="Arial"/>
        <family val="2"/>
        <charset val="238"/>
      </rPr>
      <t xml:space="preserve"> (np. puszki na napoje, tacki, foremki)</t>
    </r>
  </si>
  <si>
    <r>
      <rPr>
        <b/>
        <sz val="10"/>
        <color theme="1"/>
        <rFont val="Arial"/>
        <family val="2"/>
        <charset val="238"/>
      </rPr>
      <t>Opakowania ze stali</t>
    </r>
    <r>
      <rPr>
        <sz val="10"/>
        <color theme="1"/>
        <rFont val="Arial"/>
        <family val="2"/>
        <charset val="238"/>
      </rPr>
      <t xml:space="preserve"> (np. puszki do farb, puszki do konserw)</t>
    </r>
  </si>
  <si>
    <r>
      <rPr>
        <b/>
        <sz val="10"/>
        <color theme="1"/>
        <rFont val="Arial"/>
        <family val="2"/>
        <charset val="238"/>
      </rPr>
      <t>Opakowania z papieru i tektury</t>
    </r>
    <r>
      <rPr>
        <sz val="10"/>
        <color theme="1"/>
        <rFont val="Arial"/>
        <family val="2"/>
        <charset val="238"/>
      </rPr>
      <t xml:space="preserve"> (np. kartony, przekładki, koperty)</t>
    </r>
  </si>
  <si>
    <r>
      <rPr>
        <b/>
        <sz val="10"/>
        <color theme="1"/>
        <rFont val="Arial"/>
        <family val="2"/>
        <charset val="238"/>
      </rPr>
      <t>Opakowania ze szkła</t>
    </r>
    <r>
      <rPr>
        <sz val="10"/>
        <color theme="1"/>
        <rFont val="Arial"/>
        <family val="2"/>
        <charset val="238"/>
      </rPr>
      <t xml:space="preserve"> (np. butelki, słoiki, balony)</t>
    </r>
  </si>
  <si>
    <r>
      <rPr>
        <b/>
        <sz val="10"/>
        <color theme="1"/>
        <rFont val="Arial"/>
        <family val="2"/>
        <charset val="238"/>
      </rPr>
      <t>Opakowania z drewna</t>
    </r>
    <r>
      <rPr>
        <sz val="10"/>
        <color theme="1"/>
        <rFont val="Arial"/>
        <family val="2"/>
        <charset val="238"/>
      </rPr>
      <t xml:space="preserve"> (np. palety, skrzynie, kufry)</t>
    </r>
  </si>
  <si>
    <r>
      <rPr>
        <b/>
        <sz val="10"/>
        <color theme="1"/>
        <rFont val="Arial"/>
        <family val="2"/>
        <charset val="238"/>
      </rPr>
      <t>Wysokość opłaty produktowej za 2019 rok</t>
    </r>
    <r>
      <rPr>
        <sz val="10"/>
        <color theme="1"/>
        <rFont val="Arial"/>
        <family val="2"/>
        <charset val="238"/>
      </rPr>
      <t xml:space="preserve"> 
(po zaokrągleniu)</t>
    </r>
  </si>
  <si>
    <r>
      <t xml:space="preserve">Kalkulator został opracowany na podstawie załącznika nr 2 do ustawy z dnia 13 czerwca 2013 r. o gospodarce opakowaniami i odpadami opakowaniownymi (t.j. Dz.U. 2020 poz. 1114 ze zm.). </t>
    </r>
    <r>
      <rPr>
        <b/>
        <sz val="10"/>
        <color theme="1"/>
        <rFont val="Arial"/>
        <family val="2"/>
        <charset val="238"/>
      </rPr>
      <t>Pomaga w obliczeniu wysokości opłaty produktowej</t>
    </r>
    <r>
      <rPr>
        <sz val="10"/>
        <color theme="1"/>
        <rFont val="Arial"/>
        <family val="2"/>
        <charset val="238"/>
      </rPr>
      <t xml:space="preserve">. Opłata jest odprowadzana m.in. przez wprowadzających produkty w opakowaniach, w przypadku gdy nie został spełniony obowiązek zapewnienia odzysku i recyklingu opakowań.
</t>
    </r>
    <r>
      <rPr>
        <b/>
        <sz val="10"/>
        <color theme="1"/>
        <rFont val="Arial"/>
        <family val="2"/>
        <charset val="238"/>
      </rPr>
      <t xml:space="preserve">Wypełnij pola oznaczone kolorem niebieskim, wpisując masę opakowań. </t>
    </r>
    <r>
      <rPr>
        <sz val="10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</si>
</sst>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2925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164" fontId="2" fillId="0" borderId="1" xfId="2" applyNumberFormat="1" applyFont="1" applyBorder="1" applyProtection="1"/>
    <xf numFmtId="0" fontId="3" fillId="3" borderId="1" xfId="0" applyFont="1" applyFill="1" applyBorder="1" applyProtection="1">
      <protection locked="0"/>
    </xf>
    <xf numFmtId="2" fontId="2" fillId="0" borderId="1" xfId="0" applyNumberFormat="1" applyFont="1" applyBorder="1" applyProtection="1"/>
    <xf numFmtId="9" fontId="2" fillId="0" borderId="1" xfId="2" applyFont="1" applyBorder="1" applyProtection="1"/>
    <xf numFmtId="0" fontId="3" fillId="0" borderId="1" xfId="0" applyFont="1" applyBorder="1" applyProtection="1"/>
    <xf numFmtId="0" fontId="3" fillId="0" borderId="1" xfId="0" applyNumberFormat="1" applyFont="1" applyBorder="1" applyProtection="1"/>
    <xf numFmtId="2" fontId="3" fillId="0" borderId="1" xfId="0" applyNumberFormat="1" applyFont="1" applyBorder="1" applyProtection="1"/>
    <xf numFmtId="165" fontId="2" fillId="0" borderId="5" xfId="2" applyNumberFormat="1" applyFont="1" applyBorder="1" applyProtection="1"/>
    <xf numFmtId="165" fontId="3" fillId="4" borderId="7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sqref="A1:F6"/>
    </sheetView>
  </sheetViews>
  <sheetFormatPr defaultRowHeight="15" x14ac:dyDescent="0.25"/>
  <cols>
    <col min="2" max="2" width="44.140625" customWidth="1"/>
  </cols>
  <sheetData>
    <row r="1" spans="1:6" x14ac:dyDescent="0.25">
      <c r="A1" s="15" t="s">
        <v>24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51" x14ac:dyDescent="0.25">
      <c r="A7" s="1" t="s">
        <v>0</v>
      </c>
      <c r="B7" s="2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 x14ac:dyDescent="0.25">
      <c r="A8" s="4">
        <v>1</v>
      </c>
      <c r="B8" s="5" t="s">
        <v>17</v>
      </c>
      <c r="C8" s="5">
        <v>2.7</v>
      </c>
      <c r="D8" s="6">
        <v>0.23499999999999999</v>
      </c>
      <c r="E8" s="7">
        <v>0</v>
      </c>
      <c r="F8" s="8">
        <f>(E8*D8)*C8</f>
        <v>0</v>
      </c>
    </row>
    <row r="9" spans="1:6" x14ac:dyDescent="0.25">
      <c r="A9" s="4">
        <v>2</v>
      </c>
      <c r="B9" s="5" t="s">
        <v>18</v>
      </c>
      <c r="C9" s="5">
        <v>1.4</v>
      </c>
      <c r="D9" s="6">
        <v>0.51</v>
      </c>
      <c r="E9" s="7">
        <v>0</v>
      </c>
      <c r="F9" s="8">
        <f>(E9*D9)*C9</f>
        <v>0</v>
      </c>
    </row>
    <row r="10" spans="1:6" x14ac:dyDescent="0.25">
      <c r="A10" s="4">
        <v>3</v>
      </c>
      <c r="B10" s="5" t="s">
        <v>19</v>
      </c>
      <c r="C10" s="5">
        <v>0.8</v>
      </c>
      <c r="D10" s="6">
        <v>0.51</v>
      </c>
      <c r="E10" s="7">
        <v>0</v>
      </c>
      <c r="F10" s="8">
        <f>(E10*D10)*C10</f>
        <v>0</v>
      </c>
    </row>
    <row r="11" spans="1:6" x14ac:dyDescent="0.25">
      <c r="A11" s="4">
        <v>4</v>
      </c>
      <c r="B11" s="5" t="s">
        <v>20</v>
      </c>
      <c r="C11" s="5">
        <v>0.7</v>
      </c>
      <c r="D11" s="9">
        <v>0.61</v>
      </c>
      <c r="E11" s="7">
        <v>0</v>
      </c>
      <c r="F11" s="8">
        <f t="shared" ref="F11:F14" si="0">(E11*D11)*C11</f>
        <v>0</v>
      </c>
    </row>
    <row r="12" spans="1:6" x14ac:dyDescent="0.25">
      <c r="A12" s="4">
        <v>5</v>
      </c>
      <c r="B12" s="5" t="s">
        <v>21</v>
      </c>
      <c r="C12" s="5">
        <v>0.3</v>
      </c>
      <c r="D12" s="9">
        <v>0.61</v>
      </c>
      <c r="E12" s="7">
        <v>0</v>
      </c>
      <c r="F12" s="8">
        <f t="shared" si="0"/>
        <v>0</v>
      </c>
    </row>
    <row r="13" spans="1:6" x14ac:dyDescent="0.25">
      <c r="A13" s="4">
        <v>6</v>
      </c>
      <c r="B13" s="5" t="s">
        <v>22</v>
      </c>
      <c r="C13" s="5">
        <v>0.3</v>
      </c>
      <c r="D13" s="9">
        <v>0.16</v>
      </c>
      <c r="E13" s="7">
        <v>0</v>
      </c>
      <c r="F13" s="8">
        <f t="shared" si="0"/>
        <v>0</v>
      </c>
    </row>
    <row r="14" spans="1:6" x14ac:dyDescent="0.25">
      <c r="A14" s="4">
        <v>7</v>
      </c>
      <c r="B14" s="10" t="s">
        <v>6</v>
      </c>
      <c r="C14" s="5">
        <v>1</v>
      </c>
      <c r="D14" s="9">
        <v>0</v>
      </c>
      <c r="E14" s="7">
        <v>0</v>
      </c>
      <c r="F14" s="8">
        <f t="shared" si="0"/>
        <v>0</v>
      </c>
    </row>
    <row r="15" spans="1:6" x14ac:dyDescent="0.25">
      <c r="A15" s="5"/>
      <c r="B15" s="10" t="s">
        <v>7</v>
      </c>
      <c r="C15" s="10"/>
      <c r="D15" s="10"/>
      <c r="E15" s="11">
        <f>SUM(E8:E14)</f>
        <v>0</v>
      </c>
      <c r="F15" s="12">
        <f>SUM(F8:F14)</f>
        <v>0</v>
      </c>
    </row>
    <row r="16" spans="1:6" ht="63.75" x14ac:dyDescent="0.25">
      <c r="A16" s="1" t="s">
        <v>0</v>
      </c>
      <c r="B16" s="1" t="s">
        <v>8</v>
      </c>
      <c r="C16" s="3" t="s">
        <v>9</v>
      </c>
      <c r="D16" s="3" t="s">
        <v>10</v>
      </c>
      <c r="E16" s="3" t="s">
        <v>11</v>
      </c>
      <c r="F16" s="3" t="s">
        <v>12</v>
      </c>
    </row>
    <row r="17" spans="1:6" x14ac:dyDescent="0.25">
      <c r="A17" s="4">
        <v>1</v>
      </c>
      <c r="B17" s="5" t="s">
        <v>13</v>
      </c>
      <c r="C17" s="9">
        <v>0.61</v>
      </c>
      <c r="D17" s="5">
        <f>E15</f>
        <v>0</v>
      </c>
      <c r="E17" s="8">
        <f>C17*D17</f>
        <v>0</v>
      </c>
      <c r="F17" s="8" t="e">
        <f>((E8/D17)*E17*C8)+((E9/D17)*E17*C9)+((E10/D17)*E17*C10)+(E11/D17*E17*C11)+(E12/D17*E17*C12)+(E13/D17*E17*C13)+(E14/D17*E17*C14)</f>
        <v>#DIV/0!</v>
      </c>
    </row>
    <row r="18" spans="1:6" x14ac:dyDescent="0.25">
      <c r="A18" s="4">
        <v>2</v>
      </c>
      <c r="B18" s="5" t="s">
        <v>14</v>
      </c>
      <c r="C18" s="9">
        <v>0.56000000000000005</v>
      </c>
      <c r="D18" s="5">
        <f>E15</f>
        <v>0</v>
      </c>
      <c r="E18" s="8">
        <f>C18*D18</f>
        <v>0</v>
      </c>
      <c r="F18" s="8" t="e">
        <f>(E8/D18*E18*C8)+(E9/D18*E18*C9)+(E10/D18*E18*C10)+(E11/D18*E18*C11)+(E12/D18*E18*C12)+(E13/D18*E18*C13)+(E14/D18*E18*C14)</f>
        <v>#DIV/0!</v>
      </c>
    </row>
    <row r="19" spans="1:6" x14ac:dyDescent="0.25">
      <c r="A19" s="5"/>
      <c r="B19" s="10" t="s">
        <v>15</v>
      </c>
      <c r="C19" s="5"/>
      <c r="D19" s="5"/>
      <c r="E19" s="5"/>
      <c r="F19" s="12" t="e">
        <f>SUM(F17:F18)</f>
        <v>#DIV/0!</v>
      </c>
    </row>
    <row r="20" spans="1:6" ht="15.75" thickBot="1" x14ac:dyDescent="0.3">
      <c r="A20" s="16" t="s">
        <v>16</v>
      </c>
      <c r="B20" s="17"/>
      <c r="C20" s="18"/>
      <c r="D20" s="19"/>
      <c r="E20" s="20"/>
      <c r="F20" s="13" t="e">
        <f xml:space="preserve"> F15+F19</f>
        <v>#DIV/0!</v>
      </c>
    </row>
    <row r="21" spans="1:6" ht="15.75" thickBot="1" x14ac:dyDescent="0.3">
      <c r="A21" s="21" t="s">
        <v>23</v>
      </c>
      <c r="B21" s="22"/>
      <c r="C21" s="18"/>
      <c r="D21" s="19"/>
      <c r="E21" s="23"/>
      <c r="F21" s="14" t="e">
        <f>MROUND(F20,1)</f>
        <v>#DIV/0!</v>
      </c>
    </row>
  </sheetData>
  <mergeCells count="5">
    <mergeCell ref="A1:F6"/>
    <mergeCell ref="A20:B20"/>
    <mergeCell ref="C20:E20"/>
    <mergeCell ref="A21:B21"/>
    <mergeCell ref="C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Halamunda Joanna</dc:creator>
  <cp:lastModifiedBy>Grams Paulina</cp:lastModifiedBy>
  <dcterms:created xsi:type="dcterms:W3CDTF">2020-12-28T09:23:39Z</dcterms:created>
  <dcterms:modified xsi:type="dcterms:W3CDTF">2023-01-30T10:25:21Z</dcterms:modified>
</cp:coreProperties>
</file>